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SERVIZI\TELEGESTIONE\2023 procedure negoziate\procedura negoziata zona nord\"/>
    </mc:Choice>
  </mc:AlternateContent>
  <xr:revisionPtr revIDLastSave="0" documentId="13_ncr:1_{F48CD57F-35BA-4CF4-BBBB-0B4B68D243D3}" xr6:coauthVersionLast="47" xr6:coauthVersionMax="47" xr10:uidLastSave="{00000000-0000-0000-0000-000000000000}"/>
  <bookViews>
    <workbookView xWindow="-108" yWindow="-108" windowWidth="23256" windowHeight="12456" xr2:uid="{BB35ED81-8E5F-426A-BDD1-4AB58D39B24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5" i="1"/>
  <c r="F20" i="1"/>
  <c r="C20" i="1"/>
  <c r="D20" i="1"/>
  <c r="E20" i="1"/>
  <c r="B20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7" i="1"/>
  <c r="D7" i="1"/>
  <c r="C7" i="1"/>
  <c r="B7" i="1"/>
  <c r="E5" i="1"/>
  <c r="D5" i="1"/>
  <c r="C5" i="1"/>
  <c r="E6" i="1"/>
  <c r="D6" i="1"/>
  <c r="C6" i="1"/>
  <c r="B6" i="1"/>
  <c r="B5" i="1"/>
</calcChain>
</file>

<file path=xl/sharedStrings.xml><?xml version="1.0" encoding="utf-8"?>
<sst xmlns="http://schemas.openxmlformats.org/spreadsheetml/2006/main" count="31" uniqueCount="29">
  <si>
    <t>servizio telelettura/tlg</t>
  </si>
  <si>
    <t>01/08/2024-31/07/2025</t>
  </si>
  <si>
    <t>01/08/2025-31/07/2026</t>
  </si>
  <si>
    <t>01/08/2026-31/07/2027</t>
  </si>
  <si>
    <t>01/08/2027-31/07/2028</t>
  </si>
  <si>
    <t>I anno</t>
  </si>
  <si>
    <t>II anno</t>
  </si>
  <si>
    <t>III anno</t>
  </si>
  <si>
    <t>IV anno</t>
  </si>
  <si>
    <t>manutenzione SAC e apparati di rete</t>
  </si>
  <si>
    <t>fornitura gw LTE</t>
  </si>
  <si>
    <t>installazione gw su rooftop</t>
  </si>
  <si>
    <t>installazione gw su palo</t>
  </si>
  <si>
    <t>parti di ricambio gateway</t>
  </si>
  <si>
    <t>contatori integrati G10</t>
  </si>
  <si>
    <t>contatori integrati G16</t>
  </si>
  <si>
    <t>contatori integrati G25</t>
  </si>
  <si>
    <t>fornitura add-on</t>
  </si>
  <si>
    <t>batterie e parti di ricambio add-on</t>
  </si>
  <si>
    <t>manutenzione add-on</t>
  </si>
  <si>
    <t>verifiche metrologiche</t>
  </si>
  <si>
    <t>Procedura negoziata telegestione zona nord</t>
  </si>
  <si>
    <t>contatori pp G4</t>
  </si>
  <si>
    <t>contatori pp G6</t>
  </si>
  <si>
    <t>-</t>
  </si>
  <si>
    <t>TOTALE</t>
  </si>
  <si>
    <t>completamento upgrade dei gw "tipo 1" con gw LTE</t>
  </si>
  <si>
    <t>completamento progettazione radio 169 Mhz</t>
  </si>
  <si>
    <t>Totale procedura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</si>
</sst>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0" xfId="0" applyFont="1"/>
    <xf numFmtId="44" fontId="0" fillId="0" borderId="1" xfId="1" applyFont="1" applyBorder="1"/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2" fillId="2" borderId="1" xfId="0" applyFont="1" applyFill="1" applyBorder="1"/>
    <xf numFmtId="44" fontId="2" fillId="2" borderId="1" xfId="0" applyNumberFormat="1" applyFont="1" applyFill="1" applyBorder="1"/>
    <xf numFmtId="0" fontId="0" fillId="0" borderId="1" xfId="0" applyBorder="1" applyAlignment="1">
      <alignment wrapText="1"/>
    </xf>
    <xf numFmtId="44" fontId="0" fillId="0" borderId="1" xfId="1" applyFont="1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15A30-C98F-440B-B904-97E944BE52B6}">
  <sheetPr>
    <pageSetUpPr fitToPage="1"/>
  </sheetPr>
  <dimension ref="A1:F25"/>
  <sheetViews>
    <sheetView tabSelected="1" topLeftCell="A16" zoomScale="140" zoomScaleNormal="140" workbookViewId="0">
      <selection activeCell="B25" sqref="B25"/>
    </sheetView>
  </sheetViews>
  <sheetFormatPr defaultRowHeight="14.4" x14ac:dyDescent="0.3"/>
  <cols>
    <col min="1" max="1" width="40.88671875" bestFit="1" customWidth="1"/>
    <col min="2" max="5" width="23" bestFit="1" customWidth="1"/>
    <col min="6" max="6" width="13.88671875" bestFit="1" customWidth="1"/>
  </cols>
  <sheetData>
    <row r="1" spans="1:6" x14ac:dyDescent="0.3">
      <c r="A1" s="4" t="s">
        <v>21</v>
      </c>
    </row>
    <row r="3" spans="1:6" x14ac:dyDescent="0.3">
      <c r="B3" s="3" t="s">
        <v>5</v>
      </c>
      <c r="C3" s="3" t="s">
        <v>6</v>
      </c>
      <c r="D3" s="3" t="s">
        <v>7</v>
      </c>
      <c r="E3" s="3" t="s">
        <v>8</v>
      </c>
      <c r="F3" s="12" t="s">
        <v>25</v>
      </c>
    </row>
    <row r="4" spans="1:6" x14ac:dyDescent="0.3">
      <c r="A4" s="1"/>
      <c r="B4" s="3" t="s">
        <v>1</v>
      </c>
      <c r="C4" s="2" t="s">
        <v>2</v>
      </c>
      <c r="D4" s="2" t="s">
        <v>3</v>
      </c>
      <c r="E4" s="2" t="s">
        <v>4</v>
      </c>
      <c r="F4" s="13"/>
    </row>
    <row r="5" spans="1:6" x14ac:dyDescent="0.3">
      <c r="A5" s="1" t="s">
        <v>0</v>
      </c>
      <c r="B5" s="5">
        <f>0.488*4*(30950+1708)</f>
        <v>63748.415999999997</v>
      </c>
      <c r="C5" s="5">
        <f>B5+(B5*2%)</f>
        <v>65023.384319999997</v>
      </c>
      <c r="D5" s="5">
        <f>C5+(C5*2%)</f>
        <v>66323.852006400004</v>
      </c>
      <c r="E5" s="5">
        <f>D5+(D5*2%)</f>
        <v>67650.329046528001</v>
      </c>
      <c r="F5" s="7">
        <f>SUM(B5:E5)</f>
        <v>262745.98137292801</v>
      </c>
    </row>
    <row r="6" spans="1:6" x14ac:dyDescent="0.3">
      <c r="A6" s="1" t="s">
        <v>9</v>
      </c>
      <c r="B6" s="5">
        <f>3000*4</f>
        <v>12000</v>
      </c>
      <c r="C6" s="5">
        <f t="shared" ref="C6:E6" si="0">3000*4</f>
        <v>12000</v>
      </c>
      <c r="D6" s="5">
        <f t="shared" si="0"/>
        <v>12000</v>
      </c>
      <c r="E6" s="5">
        <f t="shared" si="0"/>
        <v>12000</v>
      </c>
      <c r="F6" s="7">
        <f t="shared" ref="F6:F19" si="1">SUM(B6:E6)</f>
        <v>48000</v>
      </c>
    </row>
    <row r="7" spans="1:6" x14ac:dyDescent="0.3">
      <c r="A7" s="1" t="s">
        <v>10</v>
      </c>
      <c r="B7" s="5">
        <f>14*1850</f>
        <v>25900</v>
      </c>
      <c r="C7" s="5">
        <f>2*1050</f>
        <v>2100</v>
      </c>
      <c r="D7" s="5">
        <f t="shared" ref="D7:E7" si="2">2*1050</f>
        <v>2100</v>
      </c>
      <c r="E7" s="5">
        <f t="shared" si="2"/>
        <v>2100</v>
      </c>
      <c r="F7" s="7">
        <f t="shared" si="1"/>
        <v>32200</v>
      </c>
    </row>
    <row r="8" spans="1:6" x14ac:dyDescent="0.3">
      <c r="A8" s="1" t="s">
        <v>11</v>
      </c>
      <c r="B8" s="6" t="s">
        <v>24</v>
      </c>
      <c r="C8" s="5">
        <v>1000</v>
      </c>
      <c r="D8" s="5">
        <v>1000</v>
      </c>
      <c r="E8" s="5">
        <v>1000</v>
      </c>
      <c r="F8" s="7">
        <f t="shared" si="1"/>
        <v>3000</v>
      </c>
    </row>
    <row r="9" spans="1:6" x14ac:dyDescent="0.3">
      <c r="A9" s="1" t="s">
        <v>12</v>
      </c>
      <c r="B9" s="6" t="s">
        <v>24</v>
      </c>
      <c r="C9" s="5">
        <v>1450</v>
      </c>
      <c r="D9" s="5">
        <v>1450</v>
      </c>
      <c r="E9" s="5">
        <v>1450</v>
      </c>
      <c r="F9" s="7">
        <f t="shared" si="1"/>
        <v>4350</v>
      </c>
    </row>
    <row r="10" spans="1:6" x14ac:dyDescent="0.3">
      <c r="A10" s="1" t="s">
        <v>13</v>
      </c>
      <c r="B10" s="5">
        <v>3500</v>
      </c>
      <c r="C10" s="5">
        <v>3500</v>
      </c>
      <c r="D10" s="5">
        <v>3500</v>
      </c>
      <c r="E10" s="5">
        <v>3500</v>
      </c>
      <c r="F10" s="7">
        <f t="shared" si="1"/>
        <v>14000</v>
      </c>
    </row>
    <row r="11" spans="1:6" x14ac:dyDescent="0.3">
      <c r="A11" s="1" t="s">
        <v>22</v>
      </c>
      <c r="B11" s="5">
        <f>600*67</f>
        <v>40200</v>
      </c>
      <c r="C11" s="5">
        <f>300*67</f>
        <v>20100</v>
      </c>
      <c r="D11" s="5">
        <f t="shared" ref="D11:E11" si="3">300*67</f>
        <v>20100</v>
      </c>
      <c r="E11" s="5">
        <f t="shared" si="3"/>
        <v>20100</v>
      </c>
      <c r="F11" s="7">
        <f t="shared" si="1"/>
        <v>100500</v>
      </c>
    </row>
    <row r="12" spans="1:6" x14ac:dyDescent="0.3">
      <c r="A12" s="1" t="s">
        <v>23</v>
      </c>
      <c r="B12" s="5">
        <f>60*115</f>
        <v>6900</v>
      </c>
      <c r="C12" s="5">
        <f>30*115</f>
        <v>3450</v>
      </c>
      <c r="D12" s="5">
        <f t="shared" ref="D12:E12" si="4">30*115</f>
        <v>3450</v>
      </c>
      <c r="E12" s="5">
        <f t="shared" si="4"/>
        <v>3450</v>
      </c>
      <c r="F12" s="7">
        <f t="shared" si="1"/>
        <v>17250</v>
      </c>
    </row>
    <row r="13" spans="1:6" x14ac:dyDescent="0.3">
      <c r="A13" s="1" t="s">
        <v>14</v>
      </c>
      <c r="B13" s="5">
        <f>30*392</f>
        <v>11760</v>
      </c>
      <c r="C13" s="5">
        <f t="shared" ref="C13:E13" si="5">30*392</f>
        <v>11760</v>
      </c>
      <c r="D13" s="5">
        <f t="shared" si="5"/>
        <v>11760</v>
      </c>
      <c r="E13" s="5">
        <f t="shared" si="5"/>
        <v>11760</v>
      </c>
      <c r="F13" s="7">
        <f t="shared" si="1"/>
        <v>47040</v>
      </c>
    </row>
    <row r="14" spans="1:6" x14ac:dyDescent="0.3">
      <c r="A14" s="1" t="s">
        <v>15</v>
      </c>
      <c r="B14" s="5">
        <f>5*392</f>
        <v>1960</v>
      </c>
      <c r="C14" s="5">
        <f t="shared" ref="C14:E14" si="6">5*392</f>
        <v>1960</v>
      </c>
      <c r="D14" s="5">
        <f t="shared" si="6"/>
        <v>1960</v>
      </c>
      <c r="E14" s="5">
        <f t="shared" si="6"/>
        <v>1960</v>
      </c>
      <c r="F14" s="7">
        <f t="shared" si="1"/>
        <v>7840</v>
      </c>
    </row>
    <row r="15" spans="1:6" x14ac:dyDescent="0.3">
      <c r="A15" s="1" t="s">
        <v>16</v>
      </c>
      <c r="B15" s="5">
        <f>20*495</f>
        <v>9900</v>
      </c>
      <c r="C15" s="5">
        <f t="shared" ref="C15:E15" si="7">20*495</f>
        <v>9900</v>
      </c>
      <c r="D15" s="5">
        <f t="shared" si="7"/>
        <v>9900</v>
      </c>
      <c r="E15" s="5">
        <f t="shared" si="7"/>
        <v>9900</v>
      </c>
      <c r="F15" s="7">
        <f t="shared" si="1"/>
        <v>39600</v>
      </c>
    </row>
    <row r="16" spans="1:6" x14ac:dyDescent="0.3">
      <c r="A16" s="1" t="s">
        <v>17</v>
      </c>
      <c r="B16" s="5">
        <f>30*365</f>
        <v>10950</v>
      </c>
      <c r="C16" s="5">
        <f t="shared" ref="C16:E16" si="8">30*365</f>
        <v>10950</v>
      </c>
      <c r="D16" s="5">
        <f t="shared" si="8"/>
        <v>10950</v>
      </c>
      <c r="E16" s="5">
        <f t="shared" si="8"/>
        <v>10950</v>
      </c>
      <c r="F16" s="7">
        <f t="shared" si="1"/>
        <v>43800</v>
      </c>
    </row>
    <row r="17" spans="1:6" x14ac:dyDescent="0.3">
      <c r="A17" s="1" t="s">
        <v>18</v>
      </c>
      <c r="B17" s="5">
        <v>3500</v>
      </c>
      <c r="C17" s="5">
        <v>3500</v>
      </c>
      <c r="D17" s="5">
        <v>3500</v>
      </c>
      <c r="E17" s="5">
        <v>3500</v>
      </c>
      <c r="F17" s="7">
        <f t="shared" si="1"/>
        <v>14000</v>
      </c>
    </row>
    <row r="18" spans="1:6" x14ac:dyDescent="0.3">
      <c r="A18" s="1" t="s">
        <v>19</v>
      </c>
      <c r="B18" s="5">
        <v>3000</v>
      </c>
      <c r="C18" s="5">
        <v>3000</v>
      </c>
      <c r="D18" s="5">
        <v>3000</v>
      </c>
      <c r="E18" s="5">
        <v>3000</v>
      </c>
      <c r="F18" s="7">
        <f t="shared" si="1"/>
        <v>12000</v>
      </c>
    </row>
    <row r="19" spans="1:6" x14ac:dyDescent="0.3">
      <c r="A19" s="1" t="s">
        <v>20</v>
      </c>
      <c r="B19" s="5">
        <v>3000</v>
      </c>
      <c r="C19" s="5">
        <v>3000</v>
      </c>
      <c r="D19" s="5">
        <v>3000</v>
      </c>
      <c r="E19" s="5">
        <v>3000</v>
      </c>
      <c r="F19" s="7">
        <f t="shared" si="1"/>
        <v>12000</v>
      </c>
    </row>
    <row r="20" spans="1:6" x14ac:dyDescent="0.3">
      <c r="A20" s="8" t="s">
        <v>25</v>
      </c>
      <c r="B20" s="9">
        <f>SUM(B5:B19)</f>
        <v>196318.416</v>
      </c>
      <c r="C20" s="9">
        <f t="shared" ref="C20:E20" si="9">SUM(C5:C19)</f>
        <v>152693.38432000001</v>
      </c>
      <c r="D20" s="9">
        <f t="shared" si="9"/>
        <v>153993.8520064</v>
      </c>
      <c r="E20" s="9">
        <f t="shared" si="9"/>
        <v>155320.329046528</v>
      </c>
      <c r="F20" s="9">
        <f>SUM(B20:E20)</f>
        <v>658325.98137292801</v>
      </c>
    </row>
    <row r="22" spans="1:6" ht="28.8" x14ac:dyDescent="0.3">
      <c r="A22" s="10" t="s">
        <v>26</v>
      </c>
      <c r="B22" s="11">
        <v>18000</v>
      </c>
    </row>
    <row r="23" spans="1:6" x14ac:dyDescent="0.3">
      <c r="A23" s="1" t="s">
        <v>27</v>
      </c>
      <c r="B23" s="11">
        <v>687.5</v>
      </c>
    </row>
    <row r="25" spans="1:6" x14ac:dyDescent="0.3">
      <c r="A25" s="8" t="s">
        <v>28</v>
      </c>
      <c r="B25" s="9">
        <f>F20+B22+B23</f>
        <v>677013.48137292801</v>
      </c>
    </row>
  </sheetData>
  <mergeCells count="1">
    <mergeCell ref="F3:F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MARIANTONIETTA ZOTTI</dc:creator>
  <cp:lastModifiedBy>MARIANTONIETTA ZOTTI</cp:lastModifiedBy>
  <cp:lastPrinted>2023-05-03T09:29:13Z</cp:lastPrinted>
  <dcterms:created xsi:type="dcterms:W3CDTF">2023-04-26T09:19:25Z</dcterms:created>
  <dcterms:modified xsi:type="dcterms:W3CDTF">2023-05-03T09:34:40Z</dcterms:modified>
</cp:coreProperties>
</file>